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F:\Lions\1-LC Schöntal\1-Orga 108515\4-Finanzen\4-Beitrag\"/>
    </mc:Choice>
  </mc:AlternateContent>
  <bookViews>
    <workbookView xWindow="576" yWindow="108" windowWidth="19320" windowHeight="12120"/>
  </bookViews>
  <sheets>
    <sheet name="Beitragsrechner 2015-16" sheetId="4" r:id="rId1"/>
    <sheet name="Übersicht Beiträge" sheetId="2" r:id="rId2"/>
    <sheet name="Legende" sheetId="3" r:id="rId3"/>
  </sheets>
  <definedNames>
    <definedName name="_xlnm.Print_Area" localSheetId="1">'Übersicht Beiträge'!$A$1:$D$34</definedName>
  </definedNames>
  <calcPr calcId="152511"/>
</workbook>
</file>

<file path=xl/calcChain.xml><?xml version="1.0" encoding="utf-8"?>
<calcChain xmlns="http://schemas.openxmlformats.org/spreadsheetml/2006/main">
  <c r="B9" i="4" l="1"/>
  <c r="B21" i="2"/>
  <c r="B8" i="4" s="1"/>
  <c r="B26" i="4" l="1"/>
  <c r="B18" i="4"/>
  <c r="B14" i="4"/>
  <c r="B23" i="4"/>
  <c r="B29" i="2"/>
  <c r="B10" i="4" s="1"/>
  <c r="C29" i="2"/>
  <c r="B11" i="4" s="1"/>
  <c r="C34" i="2"/>
  <c r="B16" i="4" s="1"/>
  <c r="B28" i="4" s="1"/>
  <c r="B20" i="4" l="1"/>
  <c r="B12" i="4"/>
  <c r="B21" i="4" s="1"/>
  <c r="B22" i="4" l="1"/>
  <c r="B24" i="4"/>
  <c r="B25" i="4" s="1"/>
</calcChain>
</file>

<file path=xl/sharedStrings.xml><?xml version="1.0" encoding="utf-8"?>
<sst xmlns="http://schemas.openxmlformats.org/spreadsheetml/2006/main" count="77" uniqueCount="70">
  <si>
    <t>1. Zu zahlende Beiträge Ihres Lions Club's</t>
  </si>
  <si>
    <t>Beitrag Mitglied / Jahr (gem. Entscheidung International Convention)</t>
  </si>
  <si>
    <t>Bei Gründung eines neuen Lions Clubs:</t>
  </si>
  <si>
    <t>pro Club</t>
  </si>
  <si>
    <t>pro Mitglied</t>
  </si>
  <si>
    <t>Aufnahmegebühr je neues Mitglied</t>
  </si>
  <si>
    <t>Falls für einen Leo Club gebürgt wird je Club / Jahr</t>
  </si>
  <si>
    <t>Summe MD</t>
  </si>
  <si>
    <t>C) HILFSWERK DER DEUTSCHEN LIONS e.V. (HDL)</t>
  </si>
  <si>
    <t>Distriktarbeit</t>
  </si>
  <si>
    <t>Distrikt-Dispofonds</t>
  </si>
  <si>
    <t>Jugendarbeit/Leos</t>
  </si>
  <si>
    <t>Summe Distrikt BN</t>
  </si>
  <si>
    <r>
      <t>B)</t>
    </r>
    <r>
      <rPr>
        <b/>
        <sz val="7"/>
        <rFont val="Times New Roman"/>
        <family val="1"/>
      </rPr>
      <t xml:space="preserve">    </t>
    </r>
    <r>
      <rPr>
        <b/>
        <sz val="10"/>
        <color indexed="18"/>
        <rFont val="Arial"/>
        <family val="2"/>
      </rPr>
      <t>MULTI DISTRIKT (MD) – pro Mitglied / Jahr</t>
    </r>
  </si>
  <si>
    <t>Transfergebühr je Mitglied</t>
  </si>
  <si>
    <t>Mitgliederverwaltungsbeitrag</t>
  </si>
  <si>
    <t>LCIF Beitrag</t>
  </si>
  <si>
    <t>Summe Hilfswerk Bayern Nord e. V.</t>
  </si>
  <si>
    <t>D) DISTRIKT 111 Bayern Nord ab Juli 2013:</t>
  </si>
  <si>
    <t>Aufstellung der Beiträge</t>
  </si>
  <si>
    <r>
      <t xml:space="preserve">E) Lions Hilfswerk Bayern Nord e.V.
</t>
    </r>
    <r>
      <rPr>
        <b/>
        <sz val="10"/>
        <color indexed="18"/>
        <rFont val="Arial"/>
        <family val="2"/>
      </rPr>
      <t>(Zahlung möglich durch Hilfswerk oder Förderverein)</t>
    </r>
  </si>
  <si>
    <t>Achtung: Wird in der Regel vom Förderverein / Hilfswerk gezahlt.</t>
  </si>
  <si>
    <t>Achtung: Wird vom Förderverein / Hilfswerk gezahlt</t>
  </si>
  <si>
    <t>pro Mitglied / Jahr HDL-Verwaltungsbeitrag
(wird vom KSCH eingezogen und weitergeleitet)</t>
  </si>
  <si>
    <t>Legende</t>
  </si>
  <si>
    <t>j.hochrein@t-online.de</t>
  </si>
  <si>
    <t>Für Anregungen bin ich für Sie immer gerne erreichbar unter</t>
  </si>
  <si>
    <t>Clubspeziefische Angaben</t>
  </si>
  <si>
    <r>
      <t xml:space="preserve">Eingabe: </t>
    </r>
    <r>
      <rPr>
        <sz val="10"/>
        <rFont val="Arial"/>
        <family val="2"/>
      </rPr>
      <t>Mitgliedsbeitrag in Ihrem Club pro Jahr</t>
    </r>
  </si>
  <si>
    <r>
      <t xml:space="preserve">Ihr Clubbeitrag für den </t>
    </r>
    <r>
      <rPr>
        <b/>
        <sz val="10"/>
        <rFont val="Arial"/>
        <family val="2"/>
      </rPr>
      <t xml:space="preserve">Distrikt </t>
    </r>
    <r>
      <rPr>
        <sz val="10"/>
        <rFont val="Arial"/>
        <family val="2"/>
      </rPr>
      <t>(je Club)</t>
    </r>
  </si>
  <si>
    <t>Förderverein ja</t>
  </si>
  <si>
    <t>Förderverein nein</t>
  </si>
  <si>
    <t>Gebühren- und Umlagen</t>
  </si>
  <si>
    <r>
      <t>Eingabe:</t>
    </r>
    <r>
      <rPr>
        <sz val="10"/>
        <rFont val="Arial"/>
        <family val="2"/>
      </rPr>
      <t xml:space="preserve"> Förderverein/Hilfswerk des Clubs übernimmt Distriktbeiträge, die an das Hilfwerk zu entrichten sind</t>
    </r>
  </si>
  <si>
    <t>Hilswerk zahlt Distriktbeiträge</t>
  </si>
  <si>
    <t>Hilswerk zahlt Distriktbeiträge nicht</t>
  </si>
  <si>
    <t>Vom Hilfswerk zu zahlende Beiträge</t>
  </si>
  <si>
    <t>Für den Club zur Verfügung stehender freier Betrag je Mitlied</t>
  </si>
  <si>
    <r>
      <t>Eingabe:</t>
    </r>
    <r>
      <rPr>
        <sz val="10"/>
        <rFont val="Arial"/>
        <family val="2"/>
      </rPr>
      <t xml:space="preserve"> Der Förderverein / Hilfswerk am Distriktverfügungsfond (DVF) BN teil</t>
    </r>
  </si>
  <si>
    <r>
      <t>Eingabe</t>
    </r>
    <r>
      <rPr>
        <sz val="10"/>
        <rFont val="Arial"/>
      </rPr>
      <t>: Zahl der Mitglieder Ihres Clubs</t>
    </r>
  </si>
  <si>
    <r>
      <t>Summe</t>
    </r>
    <r>
      <rPr>
        <sz val="10"/>
        <rFont val="Arial"/>
        <family val="2"/>
      </rPr>
      <t xml:space="preserve"> der in Deutschland anfallenden Beiträge für Ihren Club</t>
    </r>
  </si>
  <si>
    <t>Einnahmendes Clubs aus Mitgliedsbeiträgen =Gesamtsumme</t>
  </si>
  <si>
    <t>Für den Club zur Verfügung stehender freier Betrag =Gesamtsumme</t>
  </si>
  <si>
    <t>Von Club zu zahlenden Beiträge je Mitglied</t>
  </si>
  <si>
    <t>Von Club zu zahlenden Beiträge =Gesamtsumme national+international</t>
  </si>
  <si>
    <t xml:space="preserve">2. Zweckgebundene Zuwendungen an das Hilfswerk Bayern Nord e.V. </t>
  </si>
  <si>
    <r>
      <t xml:space="preserve">3. Beiträge an den Distriktverfügungsfond
</t>
    </r>
    <r>
      <rPr>
        <b/>
        <sz val="10"/>
        <color indexed="18"/>
        <rFont val="Arial"/>
        <family val="2"/>
      </rPr>
      <t>(nur Clubs, die am Fond teilnehmen)</t>
    </r>
  </si>
  <si>
    <t>4. Summen und Aufteilung Club und Förderverein / Hilfswerk</t>
  </si>
  <si>
    <t xml:space="preserve">"Übersicht Beiträge"
Das Arbeitsbatt "Übersicht Beiträge enthält alle Mitgliedsbeiträge und Gebühren für Lions International (USD), den Multidistrikt 111 Deutschland und den Distrikt Bayern Nord. Je nach Beschluss der zuständigen Organe werden die Beiträge je Mitglied oder je Club ausgewiesen. Die Daten sind fest eingegeben und können nicht verändert werden. </t>
  </si>
  <si>
    <t>Eingabe der Clubdaten notwendig</t>
  </si>
  <si>
    <t>Die Beträge werden mit Hilfe der "Übersicht Beiträge" ermittelt</t>
  </si>
  <si>
    <t>Mitgliederverzeichnis Buch oder Onlineversion</t>
  </si>
  <si>
    <t>Unterstützung für LEO´s</t>
  </si>
  <si>
    <t>Ergänzungsbeitrag Entwicklung IT  (bis 30.6.2016)</t>
  </si>
  <si>
    <t>Ergänzungsbeitrag EU-Förderung ans HDL  (bis 30.6.2017)</t>
  </si>
  <si>
    <r>
      <t>"Beitragsrechner"</t>
    </r>
    <r>
      <rPr>
        <sz val="10"/>
        <rFont val="Arial"/>
      </rPr>
      <t xml:space="preserve">
Der Beitragsrechner ( Arbeitsblatt "Beitragsechner" ) entnimmt die unter A bis E in der "Übersicht Beiträge" ausgewiesenen Beträge und berechnet aus den von Ihnen eingegebenen Daten die  die anfallenden Beiträge.
Bitte geben Sie die geforderten Eingabedaten in den rechten, grünen Feldern ein. Der Beitragsrecher ermittelt daraus die Daten für Ihren Club. 
</t>
    </r>
    <r>
      <rPr>
        <b/>
        <sz val="10"/>
        <rFont val="Arial"/>
        <family val="2"/>
      </rPr>
      <t>1. Zu zahlende Beiträge Ihres Lions Club's</t>
    </r>
    <r>
      <rPr>
        <sz val="10"/>
        <rFont val="Arial"/>
      </rPr>
      <t xml:space="preserve">
Die nächsten Zeilen enthalten die berechneten Beiträge an die verschiedenen Teilorganisationen von Lions, die Gesamtsumme und den Durchschittsbeitrag für drie Mitglieder Ihres Clubs.
Die Summe des Beitrages an Oak Brook wird danach für alle Mitglieder Ihres Clubs ausgewiesen. Sonderbeiträge wie Transferkosten konnten in dieser Rechnung nicht berücksichtigt werden.
</t>
    </r>
    <r>
      <rPr>
        <b/>
        <sz val="10"/>
        <rFont val="Arial"/>
        <family val="2"/>
      </rPr>
      <t xml:space="preserve">2. Zweckgebundene Zuwendungen an das Hilfswerk Bayern Nord e.V. </t>
    </r>
    <r>
      <rPr>
        <sz val="10"/>
        <rFont val="Arial"/>
      </rPr>
      <t xml:space="preserve">
Ist ein Beitragbestandteil der vom Förderverein/Hilfswerk übernommen werden kann. Wenn dem nicht so ist zahlt der Club.
</t>
    </r>
    <r>
      <rPr>
        <b/>
        <sz val="10"/>
        <rFont val="Arial"/>
        <family val="2"/>
      </rPr>
      <t xml:space="preserve">
3. Beiträge an den Distriktverfügungsfond</t>
    </r>
    <r>
      <rPr>
        <sz val="10"/>
        <rFont val="Arial"/>
      </rPr>
      <t xml:space="preserve">
Der Beitrag (H) an den Distriktverfügungsfond ist nur von Fördervereinen und Hilfswerken zu zahlen, die am Distriktverfügungsfond teilnehmen.
</t>
    </r>
    <r>
      <rPr>
        <b/>
        <sz val="10"/>
        <rFont val="Arial"/>
        <family val="2"/>
      </rPr>
      <t>4. Summen und Aufteilung Club und Förderverein / Hilfswerk</t>
    </r>
    <r>
      <rPr>
        <sz val="10"/>
        <rFont val="Arial"/>
      </rPr>
      <t xml:space="preserve">
Hier stehen die aus den Eingaben und Beitragdaten errechneten Werte.
</t>
    </r>
  </si>
  <si>
    <t>Lionsjahr 2015 /2016</t>
  </si>
  <si>
    <r>
      <t>A)</t>
    </r>
    <r>
      <rPr>
        <b/>
        <sz val="7"/>
        <color indexed="18"/>
        <rFont val="Times New Roman"/>
        <family val="1"/>
      </rPr>
      <t xml:space="preserve">    </t>
    </r>
    <r>
      <rPr>
        <b/>
        <sz val="10"/>
        <color indexed="18"/>
        <rFont val="Arial"/>
        <family val="2"/>
      </rPr>
      <t>LIONS CLUBS INTERNATIONAL (Einzug durch MD)</t>
    </r>
  </si>
  <si>
    <t>Beitrag Internationales Youth-Camp BN (beschlossen DV 2013/3)</t>
  </si>
  <si>
    <r>
      <t xml:space="preserve">Ihr Clubbeitrag für den </t>
    </r>
    <r>
      <rPr>
        <b/>
        <sz val="10"/>
        <rFont val="Arial"/>
        <family val="2"/>
      </rPr>
      <t>Multidistrikt</t>
    </r>
    <r>
      <rPr>
        <sz val="10"/>
        <rFont val="Arial"/>
        <family val="2"/>
      </rPr>
      <t xml:space="preserve"> (nach Zahl der Mitglieder)</t>
    </r>
  </si>
  <si>
    <r>
      <t xml:space="preserve">Ihr Clubbeitrag für das </t>
    </r>
    <r>
      <rPr>
        <b/>
        <sz val="10"/>
        <rFont val="Arial"/>
        <family val="2"/>
      </rPr>
      <t>HDL</t>
    </r>
    <r>
      <rPr>
        <sz val="10"/>
        <rFont val="Arial"/>
        <family val="2"/>
      </rPr>
      <t xml:space="preserve"> (nach Zahl der Mitglieder)</t>
    </r>
  </si>
  <si>
    <r>
      <t xml:space="preserve">Ihr Clubbeitrag für den </t>
    </r>
    <r>
      <rPr>
        <b/>
        <sz val="10"/>
        <rFont val="Arial"/>
        <family val="2"/>
      </rPr>
      <t>Distrikt</t>
    </r>
    <r>
      <rPr>
        <sz val="10"/>
        <rFont val="Arial"/>
        <family val="2"/>
      </rPr>
      <t xml:space="preserve"> (nach Zahl der Mitglieder)</t>
    </r>
  </si>
  <si>
    <r>
      <t xml:space="preserve">Beitrag für Lions International (Oak Book)
für Bestandsmitglieder (ohne Aufnahme- und Transfergebühren)
</t>
    </r>
    <r>
      <rPr>
        <sz val="8"/>
        <rFont val="Arial"/>
        <family val="2"/>
      </rPr>
      <t>(Wird vom MD abgeucht und überwiesen - Erwartungswert, Kursabhängig)</t>
    </r>
  </si>
  <si>
    <r>
      <t>Eingabe:</t>
    </r>
    <r>
      <rPr>
        <sz val="10"/>
        <rFont val="Arial"/>
        <family val="2"/>
      </rPr>
      <t xml:space="preserve"> Aktueller Dollarkurs USD/Euro
</t>
    </r>
    <r>
      <rPr>
        <sz val="8"/>
        <rFont val="Arial"/>
        <family val="2"/>
      </rPr>
      <t>(Bitte aktuellen Kurs eingeben.)</t>
    </r>
  </si>
  <si>
    <r>
      <t xml:space="preserve">Distrikt-Verfügungsfond </t>
    </r>
    <r>
      <rPr>
        <b/>
        <sz val="10"/>
        <rFont val="Arial"/>
        <family val="2"/>
      </rPr>
      <t>nur Mitglieder</t>
    </r>
  </si>
  <si>
    <t>Jugend-Sommerlager</t>
  </si>
  <si>
    <t>Ostafrika-Hilfe</t>
  </si>
  <si>
    <r>
      <rPr>
        <sz val="10"/>
        <rFont val="Arial"/>
        <family val="2"/>
      </rPr>
      <t xml:space="preserve">Beitrag für Intern. Jugendaustausch. </t>
    </r>
    <r>
      <rPr>
        <sz val="8"/>
        <rFont val="Arial"/>
        <family val="2"/>
      </rPr>
      <t>Wird an HDL weitergeleitet</t>
    </r>
  </si>
  <si>
    <t>Pro Mitglied und Jahr</t>
  </si>
  <si>
    <t>Bezugsgebühr Zeitschrift „Lion"</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</si>
</sst>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0\ &quot;€&quot;"/>
    <numFmt numFmtId="165" formatCode="#,##0.00\ [$USD]"/>
  </numFmts>
  <fonts count="12">
    <font>
      <sz val="10"/>
      <name val="Arial"/>
    </font>
    <font>
      <b/>
      <sz val="10"/>
      <color indexed="18"/>
      <name val="Arial"/>
      <family val="2"/>
    </font>
    <font>
      <b/>
      <sz val="7"/>
      <color indexed="18"/>
      <name val="Times New Roman"/>
      <family val="1"/>
    </font>
    <font>
      <b/>
      <sz val="10"/>
      <name val="Arial"/>
      <family val="2"/>
    </font>
    <font>
      <sz val="10"/>
      <name val="Arial"/>
      <family val="2"/>
    </font>
    <font>
      <b/>
      <sz val="7"/>
      <name val="Times New Roman"/>
      <family val="1"/>
    </font>
    <font>
      <sz val="8"/>
      <name val="Arial"/>
      <family val="2"/>
    </font>
    <font>
      <sz val="8"/>
      <name val="Arial"/>
    </font>
    <font>
      <sz val="20"/>
      <name val="Arial"/>
    </font>
    <font>
      <b/>
      <sz val="12"/>
      <color indexed="18"/>
      <name val="Arial"/>
      <family val="2"/>
    </font>
    <font>
      <u/>
      <sz val="10"/>
      <color indexed="12"/>
      <name val="Arial"/>
    </font>
    <font>
      <sz val="10"/>
      <color indexed="9"/>
      <name val="Arial"/>
    </font>
  </fonts>
  <fills count="9">
    <fill>
      <patternFill patternType="none"/>
    </fill>
    <fill>
      <patternFill patternType="gray125"/>
    </fill>
    <fill>
      <patternFill patternType="solid">
        <fgColor indexed="41"/>
        <bgColor indexed="64"/>
      </patternFill>
    </fill>
    <fill>
      <patternFill patternType="solid">
        <fgColor indexed="22"/>
        <bgColor indexed="64"/>
      </patternFill>
    </fill>
    <fill>
      <patternFill patternType="solid">
        <fgColor indexed="42"/>
        <bgColor indexed="64"/>
      </patternFill>
    </fill>
    <fill>
      <patternFill patternType="solid">
        <fgColor indexed="43"/>
        <bgColor indexed="64"/>
      </patternFill>
    </fill>
    <fill>
      <patternFill patternType="solid">
        <fgColor indexed="45"/>
        <bgColor indexed="64"/>
      </patternFill>
    </fill>
    <fill>
      <patternFill patternType="solid">
        <fgColor rgb="FF92D050"/>
        <bgColor indexed="64"/>
      </patternFill>
    </fill>
    <fill>
      <patternFill patternType="solid">
        <fgColor theme="0" tint="-0.249977111117893"/>
        <bgColor indexed="64"/>
      </patternFill>
    </fill>
  </fills>
  <borders count="18">
    <border>
      <left/>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style="medium">
        <color indexed="64"/>
      </bottom>
      <diagonal/>
    </border>
    <border>
      <left/>
      <right style="thin">
        <color indexed="64"/>
      </right>
      <top/>
      <bottom style="medium">
        <color indexed="64"/>
      </bottom>
      <diagonal/>
    </border>
  </borders>
  <cellStyleXfs count="2">
    <xf numFmtId="0" fontId="0" fillId="0" borderId="0"/>
    <xf numFmtId="0" fontId="10" fillId="0" borderId="0" applyNumberFormat="0" applyFill="0" applyBorder="0" applyAlignment="0" applyProtection="0">
      <alignment vertical="top"/>
      <protection locked="0"/>
    </xf>
  </cellStyleXfs>
  <cellXfs count="76">
    <xf numFmtId="0" fontId="0" fillId="0" borderId="0" xfId="0"/>
    <xf numFmtId="0" fontId="4" fillId="0" borderId="0" xfId="0" applyFont="1" applyAlignment="1">
      <alignment horizontal="left" indent="7"/>
    </xf>
    <xf numFmtId="164" fontId="0" fillId="0" borderId="0" xfId="0" applyNumberFormat="1"/>
    <xf numFmtId="0" fontId="3" fillId="0" borderId="1" xfId="0" applyFont="1" applyBorder="1" applyAlignment="1">
      <alignment vertical="center" wrapText="1"/>
    </xf>
    <xf numFmtId="0" fontId="3" fillId="0" borderId="2" xfId="0" applyFont="1" applyBorder="1" applyAlignment="1">
      <alignment vertical="center" wrapText="1"/>
    </xf>
    <xf numFmtId="0" fontId="4" fillId="0" borderId="2" xfId="0" applyFont="1" applyBorder="1" applyAlignment="1">
      <alignment vertical="center" wrapText="1"/>
    </xf>
    <xf numFmtId="0" fontId="9" fillId="2" borderId="2" xfId="0" applyFont="1" applyFill="1" applyBorder="1" applyAlignment="1">
      <alignment vertical="center" wrapText="1"/>
    </xf>
    <xf numFmtId="0" fontId="1" fillId="2" borderId="2" xfId="0" applyFont="1" applyFill="1" applyBorder="1" applyAlignment="1">
      <alignment vertical="center" wrapText="1"/>
    </xf>
    <xf numFmtId="0" fontId="3" fillId="0" borderId="2" xfId="0" applyFont="1" applyBorder="1" applyAlignment="1">
      <alignment horizontal="left" vertical="center" wrapText="1"/>
    </xf>
    <xf numFmtId="0" fontId="4" fillId="0" borderId="2" xfId="0" applyFont="1" applyBorder="1" applyAlignment="1">
      <alignment horizontal="left" vertical="center" wrapText="1"/>
    </xf>
    <xf numFmtId="0" fontId="9" fillId="2" borderId="9" xfId="0" applyFont="1" applyFill="1" applyBorder="1" applyAlignment="1">
      <alignment vertical="center" wrapText="1"/>
    </xf>
    <xf numFmtId="0" fontId="0" fillId="0" borderId="2" xfId="0" applyBorder="1" applyAlignment="1">
      <alignment vertical="center" wrapText="1"/>
    </xf>
    <xf numFmtId="0" fontId="1" fillId="2" borderId="4" xfId="0" applyFont="1" applyFill="1" applyBorder="1" applyAlignment="1">
      <alignment vertical="center" wrapText="1"/>
    </xf>
    <xf numFmtId="0" fontId="1" fillId="2" borderId="9" xfId="0" applyFont="1" applyFill="1" applyBorder="1" applyAlignment="1">
      <alignment vertical="center" wrapText="1"/>
    </xf>
    <xf numFmtId="0" fontId="1" fillId="2" borderId="10" xfId="0" applyFont="1" applyFill="1" applyBorder="1" applyAlignment="1">
      <alignment vertical="center" wrapText="1"/>
    </xf>
    <xf numFmtId="0" fontId="0" fillId="0" borderId="11" xfId="0" applyBorder="1" applyAlignment="1">
      <alignment vertical="center" wrapText="1"/>
    </xf>
    <xf numFmtId="0" fontId="0" fillId="0" borderId="0" xfId="0" applyAlignment="1">
      <alignment wrapText="1"/>
    </xf>
    <xf numFmtId="0" fontId="0" fillId="2" borderId="0" xfId="0" applyFill="1" applyAlignment="1">
      <alignment wrapText="1"/>
    </xf>
    <xf numFmtId="0" fontId="8" fillId="3" borderId="0" xfId="0" applyFont="1" applyFill="1" applyBorder="1" applyAlignment="1">
      <alignment vertical="center"/>
    </xf>
    <xf numFmtId="0" fontId="10" fillId="0" borderId="0" xfId="1" applyAlignment="1" applyProtection="1"/>
    <xf numFmtId="0" fontId="8" fillId="4" borderId="4" xfId="0" applyFont="1" applyFill="1" applyBorder="1" applyAlignment="1">
      <alignment horizontal="center" vertical="center"/>
    </xf>
    <xf numFmtId="0" fontId="0" fillId="0" borderId="0" xfId="0" applyBorder="1"/>
    <xf numFmtId="0" fontId="11" fillId="0" borderId="0" xfId="0" applyFont="1"/>
    <xf numFmtId="164" fontId="11" fillId="0" borderId="0" xfId="0" applyNumberFormat="1" applyFont="1" applyBorder="1" applyAlignment="1"/>
    <xf numFmtId="0" fontId="3" fillId="0" borderId="2" xfId="0" applyFont="1" applyFill="1" applyBorder="1" applyAlignment="1" applyProtection="1">
      <alignment vertical="center" wrapText="1"/>
    </xf>
    <xf numFmtId="0" fontId="4" fillId="0" borderId="2" xfId="0" applyFont="1" applyFill="1" applyBorder="1" applyAlignment="1" applyProtection="1">
      <alignment vertical="center" wrapText="1"/>
    </xf>
    <xf numFmtId="164" fontId="4" fillId="0" borderId="2" xfId="0" applyNumberFormat="1" applyFont="1" applyFill="1" applyBorder="1" applyAlignment="1" applyProtection="1">
      <alignment vertical="center"/>
    </xf>
    <xf numFmtId="164" fontId="3" fillId="0" borderId="2" xfId="0" applyNumberFormat="1" applyFont="1" applyFill="1" applyBorder="1" applyAlignment="1" applyProtection="1">
      <alignment vertical="center"/>
    </xf>
    <xf numFmtId="0" fontId="0" fillId="0" borderId="2" xfId="0" applyFill="1" applyBorder="1" applyAlignment="1" applyProtection="1">
      <alignment vertical="center"/>
    </xf>
    <xf numFmtId="0" fontId="0" fillId="0" borderId="2" xfId="0" applyBorder="1" applyAlignment="1" applyProtection="1">
      <alignment vertical="center"/>
    </xf>
    <xf numFmtId="0" fontId="0" fillId="0" borderId="2" xfId="0" applyBorder="1" applyProtection="1"/>
    <xf numFmtId="164" fontId="0" fillId="0" borderId="2" xfId="0" applyNumberFormat="1" applyBorder="1" applyAlignment="1" applyProtection="1"/>
    <xf numFmtId="0" fontId="11" fillId="0" borderId="0" xfId="0" applyFont="1" applyFill="1" applyBorder="1" applyProtection="1"/>
    <xf numFmtId="164" fontId="11" fillId="0" borderId="0" xfId="0" applyNumberFormat="1" applyFont="1" applyBorder="1"/>
    <xf numFmtId="0" fontId="3" fillId="5" borderId="0" xfId="0" applyFont="1" applyFill="1" applyAlignment="1">
      <alignment wrapText="1"/>
    </xf>
    <xf numFmtId="0" fontId="0" fillId="7" borderId="2" xfId="0" applyFill="1" applyBorder="1" applyAlignment="1" applyProtection="1">
      <alignment horizontal="center"/>
      <protection locked="0"/>
    </xf>
    <xf numFmtId="164" fontId="4" fillId="0" borderId="2" xfId="0" applyNumberFormat="1" applyFont="1" applyBorder="1" applyAlignment="1">
      <alignment horizontal="center" vertical="center"/>
    </xf>
    <xf numFmtId="164" fontId="4" fillId="0" borderId="4" xfId="0" applyNumberFormat="1" applyFont="1" applyBorder="1" applyAlignment="1">
      <alignment horizontal="center" vertical="center"/>
    </xf>
    <xf numFmtId="164" fontId="3" fillId="0" borderId="7" xfId="0" applyNumberFormat="1" applyFont="1" applyBorder="1" applyAlignment="1">
      <alignment horizontal="center" vertical="center"/>
    </xf>
    <xf numFmtId="164" fontId="3" fillId="0" borderId="8" xfId="0" applyNumberFormat="1" applyFont="1" applyBorder="1" applyAlignment="1">
      <alignment horizontal="center" vertical="center"/>
    </xf>
    <xf numFmtId="164" fontId="4" fillId="0" borderId="6" xfId="0" applyNumberFormat="1" applyFont="1" applyBorder="1" applyAlignment="1">
      <alignment horizontal="center" vertical="center"/>
    </xf>
    <xf numFmtId="164" fontId="4" fillId="0" borderId="8" xfId="0" applyNumberFormat="1" applyFont="1" applyBorder="1" applyAlignment="1">
      <alignment horizontal="center" vertical="center"/>
    </xf>
    <xf numFmtId="0" fontId="9" fillId="2" borderId="4" xfId="0" applyFont="1" applyFill="1" applyBorder="1" applyAlignment="1">
      <alignment vertical="center" wrapText="1"/>
    </xf>
    <xf numFmtId="164" fontId="4" fillId="0" borderId="5" xfId="0" applyNumberFormat="1" applyFont="1" applyBorder="1" applyAlignment="1">
      <alignment horizontal="center" vertical="center"/>
    </xf>
    <xf numFmtId="164" fontId="4" fillId="0" borderId="11" xfId="0" applyNumberFormat="1" applyFont="1" applyBorder="1" applyAlignment="1">
      <alignment horizontal="center" vertical="center"/>
    </xf>
    <xf numFmtId="164" fontId="4" fillId="0" borderId="12" xfId="0" applyNumberFormat="1" applyFont="1" applyBorder="1" applyAlignment="1">
      <alignment horizontal="center" vertical="center"/>
    </xf>
    <xf numFmtId="164" fontId="4" fillId="0" borderId="7" xfId="0" applyNumberFormat="1" applyFont="1" applyBorder="1" applyAlignment="1">
      <alignment horizontal="center" vertical="center"/>
    </xf>
    <xf numFmtId="0" fontId="4" fillId="0" borderId="5" xfId="0" applyFont="1" applyBorder="1" applyAlignment="1">
      <alignment vertical="center" wrapText="1"/>
    </xf>
    <xf numFmtId="0" fontId="0" fillId="7" borderId="2" xfId="0" applyFill="1" applyBorder="1" applyAlignment="1">
      <alignment horizontal="center" vertical="center" textRotation="90"/>
    </xf>
    <xf numFmtId="0" fontId="4" fillId="8" borderId="2" xfId="0" applyFont="1" applyFill="1" applyBorder="1" applyAlignment="1">
      <alignment horizontal="center" vertical="center" textRotation="90"/>
    </xf>
    <xf numFmtId="0" fontId="0" fillId="8" borderId="2" xfId="0" applyFill="1" applyBorder="1" applyAlignment="1">
      <alignment horizontal="center" vertical="center" textRotation="90"/>
    </xf>
    <xf numFmtId="0" fontId="9" fillId="5" borderId="4" xfId="0" applyFont="1" applyFill="1" applyBorder="1" applyAlignment="1" applyProtection="1">
      <alignment horizontal="center" vertical="center" wrapText="1"/>
    </xf>
    <xf numFmtId="0" fontId="9" fillId="5" borderId="13" xfId="0" applyFont="1" applyFill="1" applyBorder="1" applyAlignment="1" applyProtection="1">
      <alignment horizontal="center" vertical="center" wrapText="1"/>
    </xf>
    <xf numFmtId="0" fontId="9" fillId="6" borderId="4" xfId="0" applyFont="1" applyFill="1" applyBorder="1" applyAlignment="1" applyProtection="1">
      <alignment horizontal="left" vertical="center" wrapText="1"/>
    </xf>
    <xf numFmtId="0" fontId="9" fillId="6" borderId="13" xfId="0" applyFont="1" applyFill="1" applyBorder="1" applyAlignment="1" applyProtection="1">
      <alignment horizontal="left" vertical="center" wrapText="1"/>
    </xf>
    <xf numFmtId="0" fontId="0" fillId="3" borderId="2" xfId="0" applyFill="1" applyBorder="1" applyAlignment="1" applyProtection="1">
      <alignment horizontal="center" vertical="center" wrapText="1"/>
    </xf>
    <xf numFmtId="164" fontId="4" fillId="0" borderId="2" xfId="0" applyNumberFormat="1" applyFont="1" applyBorder="1" applyAlignment="1">
      <alignment horizontal="center" vertical="center"/>
    </xf>
    <xf numFmtId="164" fontId="3" fillId="0" borderId="16" xfId="0" applyNumberFormat="1" applyFont="1" applyBorder="1" applyAlignment="1">
      <alignment horizontal="center" vertical="center"/>
    </xf>
    <xf numFmtId="164" fontId="3" fillId="0" borderId="17" xfId="0" applyNumberFormat="1" applyFont="1" applyBorder="1" applyAlignment="1">
      <alignment horizontal="center" vertical="center"/>
    </xf>
    <xf numFmtId="164" fontId="4" fillId="0" borderId="5" xfId="0" applyNumberFormat="1" applyFont="1" applyBorder="1" applyAlignment="1">
      <alignment horizontal="center" vertical="center"/>
    </xf>
    <xf numFmtId="0" fontId="1" fillId="2" borderId="10" xfId="0" applyFont="1" applyFill="1" applyBorder="1" applyAlignment="1">
      <alignment horizontal="center" vertical="center" wrapText="1"/>
    </xf>
    <xf numFmtId="0" fontId="1" fillId="2" borderId="14" xfId="0" applyFont="1" applyFill="1" applyBorder="1" applyAlignment="1">
      <alignment horizontal="center" vertical="center" wrapText="1"/>
    </xf>
    <xf numFmtId="0" fontId="0" fillId="3" borderId="2" xfId="0" applyFill="1" applyBorder="1" applyAlignment="1">
      <alignment horizontal="center"/>
    </xf>
    <xf numFmtId="0" fontId="3" fillId="3" borderId="11" xfId="0" applyFont="1" applyFill="1" applyBorder="1" applyAlignment="1">
      <alignment horizontal="center" vertical="center" textRotation="90" readingOrder="1"/>
    </xf>
    <xf numFmtId="0" fontId="3" fillId="3" borderId="15" xfId="0" applyFont="1" applyFill="1" applyBorder="1" applyAlignment="1">
      <alignment horizontal="center" vertical="center" textRotation="90" readingOrder="1"/>
    </xf>
    <xf numFmtId="0" fontId="3" fillId="3" borderId="9" xfId="0" applyFont="1" applyFill="1" applyBorder="1" applyAlignment="1">
      <alignment horizontal="center" vertical="center" textRotation="90" readingOrder="1"/>
    </xf>
    <xf numFmtId="164" fontId="3" fillId="0" borderId="2" xfId="0" applyNumberFormat="1" applyFont="1" applyBorder="1" applyAlignment="1">
      <alignment horizontal="center" vertical="center"/>
    </xf>
    <xf numFmtId="164" fontId="3" fillId="0" borderId="4" xfId="0" applyNumberFormat="1" applyFont="1" applyBorder="1" applyAlignment="1">
      <alignment horizontal="center" vertical="center"/>
    </xf>
    <xf numFmtId="165" fontId="3" fillId="0" borderId="2" xfId="0" applyNumberFormat="1" applyFont="1" applyBorder="1" applyAlignment="1">
      <alignment horizontal="center" vertical="center"/>
    </xf>
    <xf numFmtId="165" fontId="3" fillId="0" borderId="4" xfId="0" applyNumberFormat="1" applyFont="1" applyBorder="1" applyAlignment="1">
      <alignment horizontal="center" vertical="center"/>
    </xf>
    <xf numFmtId="165" fontId="0" fillId="0" borderId="2" xfId="0" applyNumberFormat="1" applyBorder="1" applyAlignment="1">
      <alignment horizontal="center" vertical="center"/>
    </xf>
    <xf numFmtId="165" fontId="0" fillId="0" borderId="4" xfId="0" applyNumberFormat="1" applyBorder="1" applyAlignment="1">
      <alignment horizontal="center" vertical="center"/>
    </xf>
    <xf numFmtId="0" fontId="8" fillId="4" borderId="2" xfId="0" applyFont="1" applyFill="1" applyBorder="1" applyAlignment="1">
      <alignment horizontal="center" vertical="center"/>
    </xf>
    <xf numFmtId="0" fontId="8" fillId="4" borderId="4" xfId="0" applyFont="1" applyFill="1" applyBorder="1" applyAlignment="1">
      <alignment horizontal="center" vertical="center"/>
    </xf>
    <xf numFmtId="0" fontId="4" fillId="0" borderId="3" xfId="0" applyFont="1" applyBorder="1" applyAlignment="1">
      <alignment horizontal="center" vertical="center"/>
    </xf>
    <xf numFmtId="0" fontId="0" fillId="0" borderId="3" xfId="0" applyBorder="1" applyAlignment="1">
      <alignment horizontal="center" vertical="center"/>
    </xf>
  </cellXfs>
  <cellStyles count="2">
    <cellStyle name="Link" xfId="1" builtinId="8"/>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checked="Checked" fmlaLink="$B$4" noThreeD="1"/>
</file>

<file path=xl/ctrlProps/ctrlProp2.xml><?xml version="1.0" encoding="utf-8"?>
<formControlPr xmlns="http://schemas.microsoft.com/office/spreadsheetml/2009/9/main" objectType="CheckBox" checked="Checked" fmlaLink="$B$5"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22860</xdr:colOff>
          <xdr:row>3</xdr:row>
          <xdr:rowOff>7620</xdr:rowOff>
        </xdr:from>
        <xdr:to>
          <xdr:col>1</xdr:col>
          <xdr:colOff>259080</xdr:colOff>
          <xdr:row>3</xdr:row>
          <xdr:rowOff>236220</xdr:rowOff>
        </xdr:to>
        <xdr:sp macro="" textlink="">
          <xdr:nvSpPr>
            <xdr:cNvPr id="2050" name="Check Box 2" hidden="1">
              <a:extLst>
                <a:ext uri="{63B3BB69-23CF-44E3-9099-C40C66FF867C}">
                  <a14:compatExt spid="_x0000_s205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22860</xdr:colOff>
          <xdr:row>4</xdr:row>
          <xdr:rowOff>7620</xdr:rowOff>
        </xdr:from>
        <xdr:to>
          <xdr:col>1</xdr:col>
          <xdr:colOff>335280</xdr:colOff>
          <xdr:row>4</xdr:row>
          <xdr:rowOff>228600</xdr:rowOff>
        </xdr:to>
        <xdr:sp macro="" textlink="">
          <xdr:nvSpPr>
            <xdr:cNvPr id="2051" name="Check Box 3" hidden="1">
              <a:extLst>
                <a:ext uri="{63B3BB69-23CF-44E3-9099-C40C66FF867C}">
                  <a14:compatExt spid="_x0000_s205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hyperlink" Target="mailto:j.hochrein@t-online.de"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C29"/>
  <sheetViews>
    <sheetView tabSelected="1" workbookViewId="0">
      <selection activeCell="B3" sqref="B3"/>
    </sheetView>
  </sheetViews>
  <sheetFormatPr baseColWidth="10" defaultColWidth="56.109375" defaultRowHeight="13.2"/>
  <cols>
    <col min="1" max="1" width="68.109375" customWidth="1"/>
    <col min="2" max="2" width="12.5546875" bestFit="1" customWidth="1"/>
    <col min="3" max="3" width="4.77734375" customWidth="1"/>
  </cols>
  <sheetData>
    <row r="1" spans="1:3" ht="15.6">
      <c r="A1" s="51" t="s">
        <v>27</v>
      </c>
      <c r="B1" s="52"/>
      <c r="C1" s="48" t="s">
        <v>49</v>
      </c>
    </row>
    <row r="2" spans="1:3" ht="28.5" customHeight="1">
      <c r="A2" s="24" t="s">
        <v>39</v>
      </c>
      <c r="B2" s="35">
        <v>30</v>
      </c>
      <c r="C2" s="48"/>
    </row>
    <row r="3" spans="1:3" ht="28.5" customHeight="1">
      <c r="A3" s="24" t="s">
        <v>28</v>
      </c>
      <c r="B3" s="35">
        <v>250</v>
      </c>
      <c r="C3" s="48"/>
    </row>
    <row r="4" spans="1:3" ht="28.5" customHeight="1">
      <c r="A4" s="24" t="s">
        <v>38</v>
      </c>
      <c r="B4" s="35" t="b">
        <v>1</v>
      </c>
      <c r="C4" s="48"/>
    </row>
    <row r="5" spans="1:3" ht="28.5" customHeight="1">
      <c r="A5" s="24" t="s">
        <v>33</v>
      </c>
      <c r="B5" s="35" t="b">
        <v>1</v>
      </c>
      <c r="C5" s="48"/>
    </row>
    <row r="6" spans="1:3" ht="28.5" customHeight="1">
      <c r="A6" s="24" t="s">
        <v>63</v>
      </c>
      <c r="B6" s="35">
        <v>1.07</v>
      </c>
      <c r="C6" s="48"/>
    </row>
    <row r="7" spans="1:3" ht="15.6" customHeight="1">
      <c r="A7" s="53" t="s">
        <v>0</v>
      </c>
      <c r="B7" s="54"/>
      <c r="C7" s="49" t="s">
        <v>50</v>
      </c>
    </row>
    <row r="8" spans="1:3">
      <c r="A8" s="25" t="s">
        <v>59</v>
      </c>
      <c r="B8" s="26">
        <f>(B2*'Übersicht Beiträge'!B21)</f>
        <v>1507.5</v>
      </c>
      <c r="C8" s="50"/>
    </row>
    <row r="9" spans="1:3">
      <c r="A9" s="25" t="s">
        <v>60</v>
      </c>
      <c r="B9" s="26">
        <f>B2*'Übersicht Beiträge'!B23:C23</f>
        <v>210</v>
      </c>
      <c r="C9" s="50"/>
    </row>
    <row r="10" spans="1:3">
      <c r="A10" s="25" t="s">
        <v>61</v>
      </c>
      <c r="B10" s="26">
        <f>'Übersicht Beiträge'!B29*B2</f>
        <v>525</v>
      </c>
      <c r="C10" s="50"/>
    </row>
    <row r="11" spans="1:3">
      <c r="A11" s="25" t="s">
        <v>29</v>
      </c>
      <c r="B11" s="26">
        <f>'Übersicht Beiträge'!C29</f>
        <v>125</v>
      </c>
      <c r="C11" s="50"/>
    </row>
    <row r="12" spans="1:3">
      <c r="A12" s="24" t="s">
        <v>40</v>
      </c>
      <c r="B12" s="27">
        <f>SUM(B8:B11)</f>
        <v>2367.5</v>
      </c>
      <c r="C12" s="50"/>
    </row>
    <row r="13" spans="1:3" ht="6.6" customHeight="1">
      <c r="A13" s="55"/>
      <c r="B13" s="55"/>
      <c r="C13" s="50"/>
    </row>
    <row r="14" spans="1:3" ht="39.6" customHeight="1">
      <c r="A14" s="25" t="s">
        <v>62</v>
      </c>
      <c r="B14" s="26">
        <f>(B2*'Übersicht Beiträge'!B4:C4)/B6</f>
        <v>1205.6074766355139</v>
      </c>
      <c r="C14" s="50"/>
    </row>
    <row r="15" spans="1:3" ht="15.75" customHeight="1">
      <c r="A15" s="53" t="s">
        <v>45</v>
      </c>
      <c r="B15" s="54"/>
      <c r="C15" s="50"/>
    </row>
    <row r="16" spans="1:3">
      <c r="A16" s="28" t="s">
        <v>21</v>
      </c>
      <c r="B16" s="26">
        <f>'Übersicht Beiträge'!C34</f>
        <v>325</v>
      </c>
      <c r="C16" s="50"/>
    </row>
    <row r="17" spans="1:3" ht="32.25" customHeight="1">
      <c r="A17" s="53" t="s">
        <v>46</v>
      </c>
      <c r="B17" s="54"/>
      <c r="C17" s="50"/>
    </row>
    <row r="18" spans="1:3">
      <c r="A18" s="29" t="s">
        <v>22</v>
      </c>
      <c r="B18" s="26">
        <f>IF(B4,B26,B27)</f>
        <v>270</v>
      </c>
      <c r="C18" s="50"/>
    </row>
    <row r="19" spans="1:3" ht="15.6">
      <c r="A19" s="53" t="s">
        <v>47</v>
      </c>
      <c r="B19" s="54"/>
      <c r="C19" s="50"/>
    </row>
    <row r="20" spans="1:3">
      <c r="A20" s="30" t="s">
        <v>36</v>
      </c>
      <c r="B20" s="31">
        <f>IF(B5,B16,B29)+B18</f>
        <v>595</v>
      </c>
      <c r="C20" s="50"/>
    </row>
    <row r="21" spans="1:3">
      <c r="A21" s="30" t="s">
        <v>44</v>
      </c>
      <c r="B21" s="31">
        <f>B12+B14+IF(B5,B29,B28)</f>
        <v>3573.1074766355141</v>
      </c>
      <c r="C21" s="50"/>
    </row>
    <row r="22" spans="1:3">
      <c r="A22" s="30" t="s">
        <v>43</v>
      </c>
      <c r="B22" s="31">
        <f>B21/B2</f>
        <v>119.10358255451713</v>
      </c>
      <c r="C22" s="50"/>
    </row>
    <row r="23" spans="1:3">
      <c r="A23" s="30" t="s">
        <v>41</v>
      </c>
      <c r="B23" s="31">
        <f>B2*B3</f>
        <v>7500</v>
      </c>
      <c r="C23" s="50"/>
    </row>
    <row r="24" spans="1:3">
      <c r="A24" s="30" t="s">
        <v>42</v>
      </c>
      <c r="B24" s="31">
        <f>B23-B21</f>
        <v>3926.8925233644859</v>
      </c>
      <c r="C24" s="50"/>
    </row>
    <row r="25" spans="1:3">
      <c r="A25" s="30" t="s">
        <v>37</v>
      </c>
      <c r="B25" s="31">
        <f>B24/B2</f>
        <v>130.89641744548285</v>
      </c>
      <c r="C25" s="50"/>
    </row>
    <row r="26" spans="1:3">
      <c r="A26" s="22" t="s">
        <v>30</v>
      </c>
      <c r="B26" s="23">
        <f>'Übersicht Beiträge'!B31*'Beitragsrechner 2015-16'!B2</f>
        <v>270</v>
      </c>
      <c r="C26" s="21"/>
    </row>
    <row r="27" spans="1:3">
      <c r="A27" s="22" t="s">
        <v>31</v>
      </c>
      <c r="B27" s="23">
        <v>0</v>
      </c>
      <c r="C27" s="21"/>
    </row>
    <row r="28" spans="1:3">
      <c r="A28" s="32" t="s">
        <v>34</v>
      </c>
      <c r="B28" s="33">
        <f>B16</f>
        <v>325</v>
      </c>
      <c r="C28" s="21"/>
    </row>
    <row r="29" spans="1:3">
      <c r="A29" s="32" t="s">
        <v>35</v>
      </c>
      <c r="B29" s="33">
        <v>0</v>
      </c>
    </row>
  </sheetData>
  <sheetProtection password="EBBE" sheet="1" objects="1" scenarios="1" selectLockedCells="1"/>
  <protectedRanges>
    <protectedRange password="C712" sqref="B2" name="Bereich1_1"/>
  </protectedRanges>
  <mergeCells count="8">
    <mergeCell ref="C1:C6"/>
    <mergeCell ref="C7:C25"/>
    <mergeCell ref="A1:B1"/>
    <mergeCell ref="A19:B19"/>
    <mergeCell ref="A15:B15"/>
    <mergeCell ref="A17:B17"/>
    <mergeCell ref="A13:B13"/>
    <mergeCell ref="A7:B7"/>
  </mergeCells>
  <phoneticPr fontId="7" type="noConversion"/>
  <pageMargins left="0.78740157499999996" right="0.78740157499999996" top="0.984251969" bottom="0.984251969" header="0.4921259845" footer="0.4921259845"/>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050" r:id="rId4" name="Check Box 2">
              <controlPr locked="0" defaultSize="0" autoFill="0" autoLine="0" autoPict="0">
                <anchor moveWithCells="1">
                  <from>
                    <xdr:col>1</xdr:col>
                    <xdr:colOff>22860</xdr:colOff>
                    <xdr:row>3</xdr:row>
                    <xdr:rowOff>7620</xdr:rowOff>
                  </from>
                  <to>
                    <xdr:col>1</xdr:col>
                    <xdr:colOff>259080</xdr:colOff>
                    <xdr:row>3</xdr:row>
                    <xdr:rowOff>236220</xdr:rowOff>
                  </to>
                </anchor>
              </controlPr>
            </control>
          </mc:Choice>
        </mc:AlternateContent>
        <mc:AlternateContent xmlns:mc="http://schemas.openxmlformats.org/markup-compatibility/2006">
          <mc:Choice Requires="x14">
            <control shapeId="2051" r:id="rId5" name="Check Box 3">
              <controlPr defaultSize="0" autoFill="0" autoLine="0" autoPict="0">
                <anchor moveWithCells="1">
                  <from>
                    <xdr:col>1</xdr:col>
                    <xdr:colOff>22860</xdr:colOff>
                    <xdr:row>4</xdr:row>
                    <xdr:rowOff>7620</xdr:rowOff>
                  </from>
                  <to>
                    <xdr:col>1</xdr:col>
                    <xdr:colOff>335280</xdr:colOff>
                    <xdr:row>4</xdr:row>
                    <xdr:rowOff>228600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4"/>
  <sheetViews>
    <sheetView workbookViewId="0">
      <selection activeCell="A23" sqref="A23"/>
    </sheetView>
  </sheetViews>
  <sheetFormatPr baseColWidth="10" defaultRowHeight="13.2"/>
  <cols>
    <col min="1" max="1" width="68.6640625" customWidth="1"/>
    <col min="2" max="2" width="12.44140625" bestFit="1" customWidth="1"/>
    <col min="3" max="3" width="10.44140625" bestFit="1" customWidth="1"/>
    <col min="4" max="4" width="3.33203125" bestFit="1" customWidth="1"/>
    <col min="5" max="5" width="14.6640625" bestFit="1" customWidth="1"/>
    <col min="7" max="7" width="14.6640625" bestFit="1" customWidth="1"/>
  </cols>
  <sheetData>
    <row r="1" spans="1:7" ht="24.6">
      <c r="A1" s="72" t="s">
        <v>32</v>
      </c>
      <c r="B1" s="72"/>
      <c r="C1" s="73"/>
      <c r="D1" s="62"/>
    </row>
    <row r="2" spans="1:7">
      <c r="A2" s="74" t="s">
        <v>56</v>
      </c>
      <c r="B2" s="75"/>
      <c r="C2" s="75"/>
      <c r="D2" s="62"/>
      <c r="E2" s="1"/>
    </row>
    <row r="3" spans="1:7" ht="24" customHeight="1">
      <c r="A3" s="42" t="s">
        <v>57</v>
      </c>
      <c r="B3" s="60" t="s">
        <v>4</v>
      </c>
      <c r="C3" s="61"/>
      <c r="D3" s="63" t="s">
        <v>19</v>
      </c>
    </row>
    <row r="4" spans="1:7">
      <c r="A4" s="4" t="s">
        <v>1</v>
      </c>
      <c r="B4" s="68">
        <v>43</v>
      </c>
      <c r="C4" s="69"/>
      <c r="D4" s="64"/>
    </row>
    <row r="5" spans="1:7">
      <c r="A5" s="5" t="s">
        <v>5</v>
      </c>
      <c r="B5" s="70">
        <v>25</v>
      </c>
      <c r="C5" s="71"/>
      <c r="D5" s="64"/>
      <c r="E5" s="1"/>
    </row>
    <row r="6" spans="1:7">
      <c r="A6" s="5" t="s">
        <v>14</v>
      </c>
      <c r="B6" s="70">
        <v>10</v>
      </c>
      <c r="C6" s="71"/>
      <c r="D6" s="64"/>
      <c r="F6" s="1"/>
      <c r="G6" s="1"/>
    </row>
    <row r="7" spans="1:7">
      <c r="A7" s="5" t="s">
        <v>6</v>
      </c>
      <c r="B7" s="70">
        <v>90</v>
      </c>
      <c r="C7" s="71"/>
      <c r="D7" s="64"/>
    </row>
    <row r="8" spans="1:7">
      <c r="A8" s="4" t="s">
        <v>2</v>
      </c>
      <c r="B8" s="68"/>
      <c r="C8" s="69"/>
      <c r="D8" s="64"/>
    </row>
    <row r="9" spans="1:7">
      <c r="A9" s="5" t="s">
        <v>5</v>
      </c>
      <c r="B9" s="70">
        <v>30</v>
      </c>
      <c r="C9" s="71"/>
      <c r="D9" s="64"/>
      <c r="E9" s="1"/>
    </row>
    <row r="10" spans="1:7">
      <c r="A10" s="5" t="s">
        <v>14</v>
      </c>
      <c r="B10" s="70">
        <v>20</v>
      </c>
      <c r="C10" s="71"/>
      <c r="D10" s="64"/>
      <c r="F10" s="1"/>
      <c r="G10" s="1"/>
    </row>
    <row r="11" spans="1:7" ht="20.100000000000001" customHeight="1">
      <c r="A11" s="42" t="s">
        <v>13</v>
      </c>
      <c r="B11" s="60" t="s">
        <v>4</v>
      </c>
      <c r="C11" s="61"/>
      <c r="D11" s="64"/>
    </row>
    <row r="12" spans="1:7">
      <c r="A12" s="8" t="s">
        <v>68</v>
      </c>
      <c r="B12" s="56"/>
      <c r="C12" s="56"/>
      <c r="D12" s="64"/>
    </row>
    <row r="13" spans="1:7">
      <c r="A13" s="9" t="s">
        <v>15</v>
      </c>
      <c r="B13" s="56">
        <v>24.5</v>
      </c>
      <c r="C13" s="56"/>
      <c r="D13" s="64"/>
    </row>
    <row r="14" spans="1:7">
      <c r="A14" s="9" t="s">
        <v>69</v>
      </c>
      <c r="B14" s="56">
        <v>6</v>
      </c>
      <c r="C14" s="56"/>
      <c r="D14" s="64"/>
    </row>
    <row r="15" spans="1:7">
      <c r="A15" s="9" t="s">
        <v>16</v>
      </c>
      <c r="B15" s="56">
        <v>5</v>
      </c>
      <c r="C15" s="56"/>
      <c r="D15" s="64"/>
    </row>
    <row r="16" spans="1:7">
      <c r="A16" s="9" t="s">
        <v>52</v>
      </c>
      <c r="B16" s="56">
        <v>2</v>
      </c>
      <c r="C16" s="56"/>
      <c r="D16" s="64"/>
    </row>
    <row r="17" spans="1:7">
      <c r="A17" s="9" t="s">
        <v>67</v>
      </c>
      <c r="B17" s="56">
        <v>2</v>
      </c>
      <c r="C17" s="56"/>
      <c r="D17" s="64"/>
    </row>
    <row r="18" spans="1:7">
      <c r="A18" s="9" t="s">
        <v>51</v>
      </c>
      <c r="B18" s="56">
        <v>7.75</v>
      </c>
      <c r="C18" s="56"/>
      <c r="D18" s="64"/>
      <c r="E18" s="2"/>
      <c r="F18" s="2"/>
    </row>
    <row r="19" spans="1:7">
      <c r="A19" s="9" t="s">
        <v>54</v>
      </c>
      <c r="B19" s="56">
        <v>1</v>
      </c>
      <c r="C19" s="56"/>
      <c r="D19" s="64"/>
    </row>
    <row r="20" spans="1:7" ht="13.8" thickBot="1">
      <c r="A20" s="9" t="s">
        <v>53</v>
      </c>
      <c r="B20" s="59">
        <v>2</v>
      </c>
      <c r="C20" s="59"/>
      <c r="D20" s="64"/>
    </row>
    <row r="21" spans="1:7" ht="13.8" thickBot="1">
      <c r="A21" s="3" t="s">
        <v>7</v>
      </c>
      <c r="B21" s="57">
        <f>SUM(B13:B20)</f>
        <v>50.25</v>
      </c>
      <c r="C21" s="58"/>
      <c r="D21" s="64"/>
    </row>
    <row r="22" spans="1:7" ht="20.100000000000001" customHeight="1">
      <c r="A22" s="10" t="s">
        <v>8</v>
      </c>
      <c r="B22" s="60" t="s">
        <v>4</v>
      </c>
      <c r="C22" s="61"/>
      <c r="D22" s="64"/>
    </row>
    <row r="23" spans="1:7" ht="26.4">
      <c r="A23" s="11" t="s">
        <v>23</v>
      </c>
      <c r="B23" s="66">
        <v>7</v>
      </c>
      <c r="C23" s="67"/>
      <c r="D23" s="64"/>
    </row>
    <row r="24" spans="1:7" ht="20.100000000000001" customHeight="1">
      <c r="A24" s="6" t="s">
        <v>18</v>
      </c>
      <c r="B24" s="7" t="s">
        <v>4</v>
      </c>
      <c r="C24" s="12" t="s">
        <v>3</v>
      </c>
      <c r="D24" s="64"/>
    </row>
    <row r="25" spans="1:7">
      <c r="A25" s="11" t="s">
        <v>9</v>
      </c>
      <c r="B25" s="36">
        <v>10</v>
      </c>
      <c r="C25" s="37"/>
      <c r="D25" s="64"/>
    </row>
    <row r="26" spans="1:7">
      <c r="A26" s="11" t="s">
        <v>10</v>
      </c>
      <c r="B26" s="36">
        <v>5</v>
      </c>
      <c r="C26" s="37"/>
      <c r="D26" s="64"/>
    </row>
    <row r="27" spans="1:7">
      <c r="A27" s="11" t="s">
        <v>11</v>
      </c>
      <c r="B27" s="36">
        <v>2.5</v>
      </c>
      <c r="C27" s="37"/>
      <c r="D27" s="64"/>
    </row>
    <row r="28" spans="1:7" ht="13.8" thickBot="1">
      <c r="A28" s="47" t="s">
        <v>58</v>
      </c>
      <c r="B28" s="43"/>
      <c r="C28" s="40">
        <v>125</v>
      </c>
      <c r="D28" s="64"/>
    </row>
    <row r="29" spans="1:7" ht="13.8" thickBot="1">
      <c r="A29" s="3" t="s">
        <v>12</v>
      </c>
      <c r="B29" s="38">
        <f>SUM(B25:B28)</f>
        <v>17.5</v>
      </c>
      <c r="C29" s="39">
        <f>SUM(C28)</f>
        <v>125</v>
      </c>
      <c r="D29" s="64"/>
      <c r="F29" s="2"/>
      <c r="G29" s="2"/>
    </row>
    <row r="30" spans="1:7" ht="28.8">
      <c r="A30" s="10" t="s">
        <v>20</v>
      </c>
      <c r="B30" s="13" t="s">
        <v>4</v>
      </c>
      <c r="C30" s="14" t="s">
        <v>3</v>
      </c>
      <c r="D30" s="64"/>
      <c r="E30" s="2"/>
    </row>
    <row r="31" spans="1:7">
      <c r="A31" s="11" t="s">
        <v>64</v>
      </c>
      <c r="B31" s="36">
        <v>9</v>
      </c>
      <c r="C31" s="37"/>
      <c r="D31" s="64"/>
    </row>
    <row r="32" spans="1:7">
      <c r="A32" s="11" t="s">
        <v>65</v>
      </c>
      <c r="B32" s="36"/>
      <c r="C32" s="37">
        <v>200</v>
      </c>
      <c r="D32" s="64"/>
    </row>
    <row r="33" spans="1:7" ht="13.8" thickBot="1">
      <c r="A33" s="15" t="s">
        <v>66</v>
      </c>
      <c r="B33" s="44"/>
      <c r="C33" s="45">
        <v>125</v>
      </c>
      <c r="D33" s="64"/>
      <c r="E33" s="2"/>
      <c r="F33" s="2"/>
    </row>
    <row r="34" spans="1:7" ht="13.8" thickBot="1">
      <c r="A34" s="3" t="s">
        <v>17</v>
      </c>
      <c r="B34" s="46"/>
      <c r="C34" s="41">
        <f>SUM(C32:C33)</f>
        <v>325</v>
      </c>
      <c r="D34" s="65"/>
      <c r="F34" s="2"/>
      <c r="G34" s="2"/>
    </row>
  </sheetData>
  <sheetProtection algorithmName="SHA-512" hashValue="mauM78YNIBLejYCo4JFrVTS3tE+/XIyJ7MZB9ELd1SGjFhzPHvTILEYjmN/TJ3THP4BUwFR2mKroLAciI7FdTQ==" saltValue="dtaOwk92VM2q0igjfwsk0g==" spinCount="100000" sheet="1" objects="1" scenarios="1" selectLockedCells="1" selectUnlockedCells="1"/>
  <mergeCells count="25">
    <mergeCell ref="D1:D2"/>
    <mergeCell ref="D3:D34"/>
    <mergeCell ref="B23:C23"/>
    <mergeCell ref="B4:C4"/>
    <mergeCell ref="B5:C5"/>
    <mergeCell ref="B6:C6"/>
    <mergeCell ref="B7:C7"/>
    <mergeCell ref="A1:C1"/>
    <mergeCell ref="A2:C2"/>
    <mergeCell ref="B22:C22"/>
    <mergeCell ref="B8:C8"/>
    <mergeCell ref="B9:C9"/>
    <mergeCell ref="B10:C10"/>
    <mergeCell ref="B12:C12"/>
    <mergeCell ref="B13:C13"/>
    <mergeCell ref="B3:C3"/>
    <mergeCell ref="B19:C19"/>
    <mergeCell ref="B21:C21"/>
    <mergeCell ref="B20:C20"/>
    <mergeCell ref="B17:C17"/>
    <mergeCell ref="B11:C11"/>
    <mergeCell ref="B14:C14"/>
    <mergeCell ref="B15:C15"/>
    <mergeCell ref="B16:C16"/>
    <mergeCell ref="B18:C18"/>
  </mergeCells>
  <phoneticPr fontId="7" type="noConversion"/>
  <pageMargins left="0.72" right="0.24" top="0.66" bottom="0.23" header="0.4921259845" footer="0.19"/>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8"/>
  <sheetViews>
    <sheetView workbookViewId="0">
      <selection activeCell="A5" sqref="A5"/>
    </sheetView>
  </sheetViews>
  <sheetFormatPr baseColWidth="10" defaultRowHeight="13.2"/>
  <cols>
    <col min="1" max="1" width="92.33203125" customWidth="1"/>
  </cols>
  <sheetData>
    <row r="1" spans="1:1" ht="24.6">
      <c r="A1" s="20" t="s">
        <v>24</v>
      </c>
    </row>
    <row r="2" spans="1:1" ht="10.199999999999999" customHeight="1">
      <c r="A2" s="18"/>
    </row>
    <row r="3" spans="1:1" ht="79.2">
      <c r="A3" s="17" t="s">
        <v>48</v>
      </c>
    </row>
    <row r="4" spans="1:1" ht="10.199999999999999" customHeight="1">
      <c r="A4" s="18"/>
    </row>
    <row r="5" spans="1:1" ht="400.2" customHeight="1">
      <c r="A5" s="34" t="s">
        <v>55</v>
      </c>
    </row>
    <row r="7" spans="1:1">
      <c r="A7" s="16" t="s">
        <v>26</v>
      </c>
    </row>
    <row r="8" spans="1:1">
      <c r="A8" s="19" t="s">
        <v>25</v>
      </c>
    </row>
  </sheetData>
  <sheetProtection password="EBBE" sheet="1" objects="1" scenarios="1" selectLockedCells="1" selectUnlockedCells="1"/>
  <phoneticPr fontId="7" type="noConversion"/>
  <hyperlinks>
    <hyperlink ref="A8" r:id="rId1"/>
  </hyperlinks>
  <pageMargins left="0.78740157499999996" right="0.78740157499999996" top="0.984251969" bottom="0.984251969" header="0.4921259845" footer="0.4921259845"/>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1</vt:i4>
      </vt:variant>
    </vt:vector>
  </HeadingPairs>
  <TitlesOfParts>
    <vt:vector size="4" baseType="lpstr">
      <vt:lpstr>Beitragsrechner 2015-16</vt:lpstr>
      <vt:lpstr>Übersicht Beiträge</vt:lpstr>
      <vt:lpstr>Legende</vt:lpstr>
      <vt:lpstr>'Übersicht Beiträge'!Druckbereich</vt:lpstr>
    </vt:vector>
  </TitlesOfParts>
  <Company>privat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Büro</dc:creator>
  <cp:lastModifiedBy>Hochrein, Juergen</cp:lastModifiedBy>
  <cp:lastPrinted>2013-09-05T13:33:17Z</cp:lastPrinted>
  <dcterms:created xsi:type="dcterms:W3CDTF">2013-03-15T07:53:51Z</dcterms:created>
  <dcterms:modified xsi:type="dcterms:W3CDTF">2015-11-16T13:55:08Z</dcterms:modified>
</cp:coreProperties>
</file>